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\Downloads\"/>
    </mc:Choice>
  </mc:AlternateContent>
  <xr:revisionPtr revIDLastSave="0" documentId="13_ncr:1_{B0D21EB3-8ABC-44CA-8720-23FB40FB47CD}" xr6:coauthVersionLast="47" xr6:coauthVersionMax="47" xr10:uidLastSave="{00000000-0000-0000-0000-000000000000}"/>
  <bookViews>
    <workbookView xWindow="-120" yWindow="-120" windowWidth="29040" windowHeight="15840" xr2:uid="{DEC47015-D6F5-47EC-961A-7E43A5565951}"/>
  </bookViews>
  <sheets>
    <sheet name="Sheet1" sheetId="1" r:id="rId1"/>
  </sheets>
  <externalReferences>
    <externalReference r:id="rId2"/>
  </externalReferences>
  <definedNames>
    <definedName name="丸">[1]勤怠!$F$17,[1]勤怠!$F$14:$F$15,[1]勤怠!$F$9:$F$12,[1]勤怠!#REF!,[1]勤怠!#REF!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1" l="1"/>
  <c r="J24" i="1"/>
  <c r="F21" i="1"/>
  <c r="G21" i="1"/>
  <c r="H21" i="1"/>
  <c r="I21" i="1"/>
  <c r="J21" i="1"/>
  <c r="F20" i="1"/>
  <c r="G20" i="1"/>
  <c r="H20" i="1"/>
  <c r="I20" i="1"/>
  <c r="J20" i="1"/>
  <c r="J9" i="1"/>
  <c r="K9" i="1" s="1"/>
  <c r="J8" i="1"/>
  <c r="L8" i="1" s="1"/>
  <c r="J12" i="1"/>
  <c r="K12" i="1" s="1"/>
  <c r="F12" i="1"/>
  <c r="G12" i="1"/>
  <c r="H12" i="1"/>
  <c r="I12" i="1"/>
  <c r="J34" i="1"/>
  <c r="L16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T39" i="1"/>
  <c r="Q27" i="1"/>
  <c r="Q35" i="1"/>
  <c r="Q36" i="1"/>
  <c r="Q37" i="1"/>
  <c r="P11" i="1"/>
  <c r="Q11" i="1" s="1"/>
  <c r="P13" i="1"/>
  <c r="P20" i="1"/>
  <c r="P27" i="1"/>
  <c r="R27" i="1" s="1"/>
  <c r="P35" i="1"/>
  <c r="R35" i="1" s="1"/>
  <c r="P36" i="1"/>
  <c r="R36" i="1" s="1"/>
  <c r="P37" i="1"/>
  <c r="R37" i="1" s="1"/>
  <c r="J10" i="1"/>
  <c r="K10" i="1" s="1"/>
  <c r="J11" i="1"/>
  <c r="J13" i="1"/>
  <c r="K13" i="1" s="1"/>
  <c r="J14" i="1"/>
  <c r="K14" i="1" s="1"/>
  <c r="J15" i="1"/>
  <c r="K15" i="1" s="1"/>
  <c r="J17" i="1"/>
  <c r="J18" i="1"/>
  <c r="K18" i="1" s="1"/>
  <c r="J19" i="1"/>
  <c r="L20" i="1"/>
  <c r="K21" i="1"/>
  <c r="K23" i="1"/>
  <c r="K24" i="1"/>
  <c r="J25" i="1"/>
  <c r="J26" i="1"/>
  <c r="J27" i="1"/>
  <c r="J28" i="1"/>
  <c r="L28" i="1" s="1"/>
  <c r="J29" i="1"/>
  <c r="K29" i="1" s="1"/>
  <c r="J30" i="1"/>
  <c r="K30" i="1" s="1"/>
  <c r="J31" i="1"/>
  <c r="K31" i="1" s="1"/>
  <c r="J32" i="1"/>
  <c r="K32" i="1" s="1"/>
  <c r="J33" i="1"/>
  <c r="K33" i="1" s="1"/>
  <c r="J35" i="1"/>
  <c r="J36" i="1"/>
  <c r="L36" i="1" s="1"/>
  <c r="J37" i="1"/>
  <c r="K37" i="1" s="1"/>
  <c r="K7" i="1"/>
  <c r="L11" i="1"/>
  <c r="F13" i="1"/>
  <c r="G13" i="1"/>
  <c r="H13" i="1"/>
  <c r="I13" i="1"/>
  <c r="F14" i="1"/>
  <c r="G14" i="1"/>
  <c r="H14" i="1"/>
  <c r="P14" i="1" s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P19" i="1" s="1"/>
  <c r="G19" i="1"/>
  <c r="H19" i="1"/>
  <c r="I19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N9" i="1"/>
  <c r="O9" i="1"/>
  <c r="N10" i="1"/>
  <c r="O10" i="1"/>
  <c r="K11" i="1"/>
  <c r="N11" i="1"/>
  <c r="O11" i="1"/>
  <c r="N12" i="1"/>
  <c r="O12" i="1"/>
  <c r="N13" i="1"/>
  <c r="O13" i="1"/>
  <c r="L14" i="1"/>
  <c r="N14" i="1"/>
  <c r="O14" i="1"/>
  <c r="N15" i="1"/>
  <c r="O15" i="1"/>
  <c r="N16" i="1"/>
  <c r="O16" i="1"/>
  <c r="K17" i="1"/>
  <c r="L17" i="1"/>
  <c r="N17" i="1"/>
  <c r="O17" i="1"/>
  <c r="L18" i="1"/>
  <c r="N18" i="1"/>
  <c r="O18" i="1"/>
  <c r="K19" i="1"/>
  <c r="L19" i="1"/>
  <c r="N19" i="1"/>
  <c r="O19" i="1"/>
  <c r="K20" i="1"/>
  <c r="N20" i="1"/>
  <c r="O20" i="1"/>
  <c r="N21" i="1"/>
  <c r="O21" i="1"/>
  <c r="K22" i="1"/>
  <c r="L22" i="1"/>
  <c r="N22" i="1"/>
  <c r="O22" i="1"/>
  <c r="L23" i="1"/>
  <c r="N23" i="1"/>
  <c r="O23" i="1"/>
  <c r="N24" i="1"/>
  <c r="O24" i="1"/>
  <c r="K25" i="1"/>
  <c r="L25" i="1"/>
  <c r="N25" i="1"/>
  <c r="O25" i="1"/>
  <c r="K26" i="1"/>
  <c r="L26" i="1"/>
  <c r="N26" i="1"/>
  <c r="O26" i="1"/>
  <c r="K27" i="1"/>
  <c r="L27" i="1"/>
  <c r="N27" i="1"/>
  <c r="O27" i="1"/>
  <c r="K28" i="1"/>
  <c r="N28" i="1"/>
  <c r="O28" i="1"/>
  <c r="N29" i="1"/>
  <c r="O29" i="1"/>
  <c r="L30" i="1"/>
  <c r="N30" i="1"/>
  <c r="O30" i="1"/>
  <c r="N31" i="1"/>
  <c r="O31" i="1"/>
  <c r="N32" i="1"/>
  <c r="O32" i="1"/>
  <c r="L33" i="1"/>
  <c r="N33" i="1"/>
  <c r="O33" i="1"/>
  <c r="K34" i="1"/>
  <c r="L34" i="1"/>
  <c r="N34" i="1"/>
  <c r="O34" i="1"/>
  <c r="K35" i="1"/>
  <c r="L35" i="1"/>
  <c r="N35" i="1"/>
  <c r="O35" i="1"/>
  <c r="K36" i="1"/>
  <c r="N36" i="1"/>
  <c r="O36" i="1"/>
  <c r="N37" i="1"/>
  <c r="O37" i="1"/>
  <c r="N7" i="1"/>
  <c r="O7" i="1"/>
  <c r="F7" i="1"/>
  <c r="G7" i="1"/>
  <c r="H7" i="1"/>
  <c r="I7" i="1"/>
  <c r="O8" i="1"/>
  <c r="N8" i="1"/>
  <c r="F9" i="1"/>
  <c r="G9" i="1"/>
  <c r="H9" i="1"/>
  <c r="I9" i="1"/>
  <c r="F10" i="1"/>
  <c r="G10" i="1"/>
  <c r="H10" i="1"/>
  <c r="I10" i="1"/>
  <c r="F11" i="1"/>
  <c r="G11" i="1"/>
  <c r="H11" i="1"/>
  <c r="I11" i="1"/>
  <c r="T4" i="1"/>
  <c r="T3" i="1"/>
  <c r="I8" i="1"/>
  <c r="H8" i="1"/>
  <c r="G8" i="1"/>
  <c r="F8" i="1"/>
  <c r="P21" i="1" l="1"/>
  <c r="Q20" i="1"/>
  <c r="R20" i="1" s="1"/>
  <c r="S20" i="1" s="1"/>
  <c r="Q14" i="1"/>
  <c r="R14" i="1" s="1"/>
  <c r="Q13" i="1"/>
  <c r="R13" i="1" s="1"/>
  <c r="S13" i="1" s="1"/>
  <c r="R11" i="1"/>
  <c r="S11" i="1" s="1"/>
  <c r="K8" i="1"/>
  <c r="L31" i="1"/>
  <c r="L24" i="1"/>
  <c r="L32" i="1"/>
  <c r="P34" i="1"/>
  <c r="Q34" i="1" s="1"/>
  <c r="R34" i="1" s="1"/>
  <c r="S34" i="1" s="1"/>
  <c r="K16" i="1"/>
  <c r="P7" i="1"/>
  <c r="L9" i="1"/>
  <c r="L21" i="1"/>
  <c r="P25" i="1"/>
  <c r="Q25" i="1" s="1"/>
  <c r="Q19" i="1"/>
  <c r="R19" i="1" s="1"/>
  <c r="S19" i="1" s="1"/>
  <c r="L29" i="1"/>
  <c r="P29" i="1" s="1"/>
  <c r="P18" i="1"/>
  <c r="Q18" i="1" s="1"/>
  <c r="L13" i="1"/>
  <c r="L37" i="1"/>
  <c r="P9" i="1"/>
  <c r="Q9" i="1" s="1"/>
  <c r="P23" i="1"/>
  <c r="Q23" i="1" s="1"/>
  <c r="P31" i="1"/>
  <c r="Q31" i="1" s="1"/>
  <c r="P33" i="1"/>
  <c r="Q33" i="1" s="1"/>
  <c r="R33" i="1" s="1"/>
  <c r="S33" i="1" s="1"/>
  <c r="P32" i="1"/>
  <c r="Q32" i="1" s="1"/>
  <c r="P30" i="1"/>
  <c r="Q30" i="1" s="1"/>
  <c r="R30" i="1" s="1"/>
  <c r="S30" i="1" s="1"/>
  <c r="P26" i="1"/>
  <c r="Q26" i="1" s="1"/>
  <c r="P24" i="1"/>
  <c r="Q24" i="1" s="1"/>
  <c r="P22" i="1"/>
  <c r="Q22" i="1" s="1"/>
  <c r="P17" i="1"/>
  <c r="Q17" i="1" s="1"/>
  <c r="P16" i="1"/>
  <c r="Q16" i="1" s="1"/>
  <c r="P28" i="1"/>
  <c r="Q28" i="1" s="1"/>
  <c r="P8" i="1"/>
  <c r="Q8" i="1" s="1"/>
  <c r="L12" i="1"/>
  <c r="P12" i="1" s="1"/>
  <c r="Q12" i="1" s="1"/>
  <c r="S37" i="1"/>
  <c r="S35" i="1"/>
  <c r="S27" i="1"/>
  <c r="S36" i="1"/>
  <c r="L15" i="1"/>
  <c r="P15" i="1" s="1"/>
  <c r="L7" i="1"/>
  <c r="L10" i="1"/>
  <c r="P10" i="1" s="1"/>
  <c r="Q21" i="1" l="1"/>
  <c r="R21" i="1" s="1"/>
  <c r="S21" i="1" s="1"/>
  <c r="Q7" i="1"/>
  <c r="R7" i="1" s="1"/>
  <c r="S7" i="1" s="1"/>
  <c r="R18" i="1"/>
  <c r="S18" i="1" s="1"/>
  <c r="R25" i="1"/>
  <c r="S25" i="1" s="1"/>
  <c r="R9" i="1"/>
  <c r="S9" i="1" s="1"/>
  <c r="Q29" i="1"/>
  <c r="R29" i="1" s="1"/>
  <c r="S29" i="1" s="1"/>
  <c r="R8" i="1"/>
  <c r="S8" i="1" s="1"/>
  <c r="R23" i="1"/>
  <c r="S23" i="1" s="1"/>
  <c r="R31" i="1"/>
  <c r="S31" i="1" s="1"/>
  <c r="R32" i="1"/>
  <c r="S32" i="1" s="1"/>
  <c r="R28" i="1"/>
  <c r="S28" i="1" s="1"/>
  <c r="R26" i="1"/>
  <c r="S26" i="1" s="1"/>
  <c r="R24" i="1"/>
  <c r="S24" i="1" s="1"/>
  <c r="R22" i="1"/>
  <c r="S22" i="1" s="1"/>
  <c r="R17" i="1"/>
  <c r="S17" i="1" s="1"/>
  <c r="R16" i="1"/>
  <c r="S16" i="1" s="1"/>
  <c r="Q10" i="1"/>
  <c r="T40" i="1"/>
  <c r="R12" i="1"/>
  <c r="Q15" i="1"/>
  <c r="R15" i="1" s="1"/>
  <c r="S15" i="1" s="1"/>
  <c r="T41" i="1" l="1"/>
  <c r="R10" i="1"/>
  <c r="T42" i="1" s="1"/>
  <c r="S12" i="1"/>
  <c r="S10" i="1" l="1"/>
  <c r="T43" i="1" s="1"/>
</calcChain>
</file>

<file path=xl/sharedStrings.xml><?xml version="1.0" encoding="utf-8"?>
<sst xmlns="http://schemas.openxmlformats.org/spreadsheetml/2006/main" count="22" uniqueCount="21">
  <si>
    <t>出勤日</t>
    <rPh sb="0" eb="2">
      <t>シュッキン</t>
    </rPh>
    <rPh sb="2" eb="3">
      <t>ビ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</si>
  <si>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</si>
  <si>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</si>
  <si>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休憩</t>
    <rPh sb="0" eb="2">
      <t>キュウケイ</t>
    </rPh>
    <phoneticPr fontId="2"/>
  </si>
  <si>
    <t>中抜け</t>
    <rPh sb="0" eb="2">
      <t>ナカヌ</t>
    </rPh>
    <phoneticPr fontId="2"/>
  </si>
  <si>
    <t>実働</t>
    <rPh sb="0" eb="2">
      <t>ジツドウ</t>
    </rPh>
    <phoneticPr fontId="2"/>
  </si>
  <si>
    <t>定時</t>
    <rPh sb="0" eb="2">
      <t>テイジ</t>
    </rPh>
    <phoneticPr fontId="2"/>
  </si>
  <si>
    <t>残業</t>
    <rPh sb="0" eb="2">
      <t>ザンギョウ</t>
    </rPh>
    <phoneticPr fontId="2"/>
  </si>
  <si>
    <t>備考</t>
    <rPh sb="0" eb="2">
      <t>ビコウ</t>
    </rPh>
    <phoneticPr fontId="2"/>
  </si>
  <si>
    <t>出勤:時</t>
    <rPh sb="0" eb="2">
      <t>シュッキン</t>
    </rPh>
    <rPh sb="3" eb="4">
      <t>ジ</t>
    </rPh>
    <phoneticPr fontId="2"/>
  </si>
  <si>
    <t>出勤:分</t>
    <rPh sb="0" eb="2">
      <t>シュッキン</t>
    </rPh>
    <rPh sb="3" eb="4">
      <t>ブン</t>
    </rPh>
    <phoneticPr fontId="2"/>
  </si>
  <si>
    <t>退勤:時</t>
    <rPh sb="3" eb="4">
      <t>ジ</t>
    </rPh>
    <phoneticPr fontId="2"/>
  </si>
  <si>
    <t>退勤:分</t>
    <rPh sb="3" eb="4">
      <t>ブン</t>
    </rPh>
    <phoneticPr fontId="2"/>
  </si>
  <si>
    <t>休憩:時</t>
    <rPh sb="0" eb="2">
      <t>キュウケイ</t>
    </rPh>
    <rPh sb="3" eb="4">
      <t>ジ</t>
    </rPh>
    <phoneticPr fontId="2"/>
  </si>
  <si>
    <t>休憩:分</t>
    <rPh sb="0" eb="2">
      <t>キュウケイ</t>
    </rPh>
    <rPh sb="3" eb="4">
      <t>フン</t>
    </rPh>
    <phoneticPr fontId="2"/>
  </si>
  <si>
    <t>中抜け:時</t>
    <rPh sb="0" eb="2">
      <t>ナカヌ</t>
    </rPh>
    <rPh sb="4" eb="5">
      <t>ジ</t>
    </rPh>
    <phoneticPr fontId="2"/>
  </si>
  <si>
    <t>中抜け:分</t>
    <rPh sb="0" eb="2">
      <t>ナカヌ</t>
    </rPh>
    <rPh sb="4" eb="5">
      <t>フン</t>
    </rPh>
    <phoneticPr fontId="2"/>
  </si>
  <si>
    <t>出勤日数</t>
    <rPh sb="0" eb="4">
      <t>シュッキンニッスウ</t>
    </rPh>
    <phoneticPr fontId="2"/>
  </si>
  <si>
    <t>定時間合計</t>
    <rPh sb="0" eb="3">
      <t>テイジカン</t>
    </rPh>
    <rPh sb="3" eb="5">
      <t>ゴウケイ</t>
    </rPh>
    <phoneticPr fontId="2"/>
  </si>
  <si>
    <t>実働時間合計</t>
    <rPh sb="0" eb="4">
      <t>ジツドウジカン</t>
    </rPh>
    <rPh sb="4" eb="6">
      <t>ゴウケイ</t>
    </rPh>
    <phoneticPr fontId="2"/>
  </si>
  <si>
    <t>残業時間合計</t>
    <rPh sb="0" eb="6">
      <t>ザンギョウジカンゴウケイ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</si>
</sst>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m/dd\(aaa\)"/>
    <numFmt numFmtId="177" formatCode="00&quot;:&quot;00"/>
    <numFmt numFmtId="178" formatCode="0&quot;:&quot;00"/>
    <numFmt numFmtId="179" formatCode="h:mm;@"/>
    <numFmt numFmtId="180" formatCode="[hh]:mm"/>
  </numFmts>
  <fonts count="3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quotePrefix="1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>
      <alignment vertical="center"/>
    </xf>
    <xf numFmtId="2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horizontal="right" vertical="center"/>
    </xf>
    <xf numFmtId="179" fontId="1" fillId="0" borderId="1" xfId="0" applyNumberFormat="1" applyFont="1" applyBorder="1">
      <alignment vertical="center"/>
    </xf>
    <xf numFmtId="20" fontId="1" fillId="0" borderId="0" xfId="0" applyNumberFormat="1" applyFont="1">
      <alignment vertical="center"/>
    </xf>
    <xf numFmtId="179" fontId="1" fillId="0" borderId="0" xfId="0" applyNumberFormat="1" applyFont="1" applyAlignment="1">
      <alignment horizontal="right" vertical="center"/>
    </xf>
    <xf numFmtId="20" fontId="1" fillId="0" borderId="1" xfId="0" applyNumberFormat="1" applyFont="1" applyBorder="1" applyAlignment="1">
      <alignment horizontal="right" vertical="center"/>
    </xf>
    <xf numFmtId="2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8" fontId="1" fillId="0" borderId="0" xfId="0" applyNumberFormat="1" applyFont="1">
      <alignment vertical="center"/>
    </xf>
    <xf numFmtId="2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18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0" xfId="0" applyNumberFormat="1" applyFont="1">
      <alignment vertical="center"/>
    </xf>
    <xf numFmtId="177" fontId="1" fillId="2" borderId="1" xfId="0" quotePrefix="1" applyNumberFormat="1" applyFont="1" applyFill="1" applyBorder="1" applyAlignment="1" applyProtection="1">
      <alignment horizontal="center" vertical="center"/>
    </xf>
    <xf numFmtId="177" fontId="1" fillId="2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257175</xdr:colOff>
      <xdr:row>9</xdr:row>
      <xdr:rowOff>28576</xdr:rowOff>
    </xdr:from>
    <xdr:to>
      <xdr:col>22</xdr:col>
      <xdr:colOff>428625</xdr:colOff>
      <xdr:row>13</xdr:row>
      <xdr:rowOff>85726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4ED817F-CE4B-85E6-A228-16BEED43555D}"/>
            </a:ext>
          </a:extLst>
        </xdr:cNvPr>
        <xdr:cNvSpPr/>
      </xdr:nvSpPr>
      <xdr:spPr>
        <a:xfrm>
          <a:off x="7886700" y="1428751"/>
          <a:ext cx="2238375" cy="857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緑色のセルだけ入力ができるように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セルをロックしてあります。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解除パスワードは 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0000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 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勤怠"/>
      <sheetName val="明細"/>
      <sheetName val="Sheet1"/>
    </sheetNames>
    <sheetDataSet>
      <sheetData sheetId="0">
        <row r="9">
          <cell r="F9">
            <v>2</v>
          </cell>
        </row>
        <row r="10">
          <cell r="F10">
            <v>2</v>
          </cell>
        </row>
        <row r="11">
          <cell r="F11">
            <v>2</v>
          </cell>
        </row>
        <row r="12">
          <cell r="F12">
            <v>2</v>
          </cell>
        </row>
        <row r="14">
          <cell r="F14">
            <v>2</v>
          </cell>
        </row>
        <row r="15">
          <cell r="F15">
            <v>2</v>
          </cell>
        </row>
        <row r="17">
          <cell r="F17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EE6EF-E9DF-481F-901C-6A5D5ADC57F3}">
  <dimension ref="C2:X50"/>
  <sheetViews>
    <sheetView tabSelected="1" zoomScaleNormal="100" workbookViewId="0">
      <selection activeCell="U18" sqref="U18"/>
    </sheetView>
  </sheetViews>
  <sheetFormatPr defaultColWidth="8.75" defaultRowHeight="16.149999999999999" customHeight="1" x14ac:dyDescent="0.4"/>
  <cols>
    <col min="1" max="2" width="8.75" style="1"/>
    <col min="3" max="3" width="8.625" style="1" bestFit="1" customWidth="1"/>
    <col min="4" max="5" width="7.75" style="1" customWidth="1"/>
    <col min="6" max="9" width="7.75" style="1" hidden="1" customWidth="1"/>
    <col min="10" max="10" width="7.75" style="1" customWidth="1"/>
    <col min="11" max="12" width="7.75" style="1" hidden="1" customWidth="1"/>
    <col min="13" max="13" width="7.75" style="1" customWidth="1"/>
    <col min="14" max="15" width="7.75" style="1" hidden="1" customWidth="1"/>
    <col min="16" max="19" width="7.75" style="1" customWidth="1"/>
    <col min="20" max="20" width="13.875" style="1" customWidth="1"/>
    <col min="21" max="21" width="18.375" style="2" bestFit="1" customWidth="1"/>
    <col min="22" max="16384" width="8.75" style="1"/>
  </cols>
  <sheetData>
    <row r="2" spans="3:24" ht="16.149999999999999" customHeight="1" x14ac:dyDescent="0.4">
      <c r="S2" s="1" t="s">
        <v>6</v>
      </c>
      <c r="T2" s="7">
        <v>800</v>
      </c>
      <c r="U2" s="20"/>
    </row>
    <row r="3" spans="3:24" ht="16.149999999999999" hidden="1" customHeight="1" x14ac:dyDescent="0.4">
      <c r="T3" s="22" t="str">
        <f>IF(T2&lt;1000,LEFT(T2,1),LEFT(T2,2))</f>
        <v>8</v>
      </c>
    </row>
    <row r="4" spans="3:24" ht="16.149999999999999" hidden="1" customHeight="1" x14ac:dyDescent="0.4">
      <c r="T4" s="22" t="str">
        <f>RIGHT(T2,2)</f>
        <v>00</v>
      </c>
    </row>
    <row r="6" spans="3:24" s="4" customFormat="1" ht="16.149999999999999" customHeight="1" x14ac:dyDescent="0.4">
      <c r="C6" s="3" t="s">
        <v>0</v>
      </c>
      <c r="D6" s="3" t="s">
        <v>1</v>
      </c>
      <c r="E6" s="3" t="s">
        <v>2</v>
      </c>
      <c r="F6" s="22" t="s">
        <v>9</v>
      </c>
      <c r="G6" s="22" t="s">
        <v>10</v>
      </c>
      <c r="H6" s="22" t="s">
        <v>11</v>
      </c>
      <c r="I6" s="22" t="s">
        <v>12</v>
      </c>
      <c r="J6" s="3" t="s">
        <v>3</v>
      </c>
      <c r="K6" s="22" t="s">
        <v>13</v>
      </c>
      <c r="L6" s="22" t="s">
        <v>14</v>
      </c>
      <c r="M6" s="3" t="s">
        <v>4</v>
      </c>
      <c r="N6" s="22" t="s">
        <v>15</v>
      </c>
      <c r="O6" s="22" t="s">
        <v>16</v>
      </c>
      <c r="P6" s="3" t="s">
        <v>5</v>
      </c>
      <c r="Q6" s="3" t="s">
        <v>6</v>
      </c>
      <c r="R6" s="21" t="s">
        <v>7</v>
      </c>
      <c r="S6" s="21"/>
      <c r="T6" s="3" t="s">
        <v>8</v>
      </c>
      <c r="U6" s="2"/>
    </row>
    <row r="7" spans="3:24" ht="16.149999999999999" customHeight="1" x14ac:dyDescent="0.4">
      <c r="C7" s="5">
        <v>44743</v>
      </c>
      <c r="D7" s="6">
        <v>750</v>
      </c>
      <c r="E7" s="7">
        <v>1050</v>
      </c>
      <c r="F7" s="22" t="str">
        <f>IF(D7&lt;1000,LEFT(D7,1),LEFT(D7,2))</f>
        <v>7</v>
      </c>
      <c r="G7" s="22" t="str">
        <f>RIGHT(D7,2)</f>
        <v>50</v>
      </c>
      <c r="H7" s="22" t="str">
        <f>IF(E7&lt;1000,LEFT(E7,1),LEFT(E7,2))</f>
        <v>10</v>
      </c>
      <c r="I7" s="22" t="str">
        <f>RIGHT(E7,2)</f>
        <v>50</v>
      </c>
      <c r="J7" s="7"/>
      <c r="K7" s="22" t="str">
        <f>IF(J7="","0",IF(J7&lt;1000,LEFT(J7,1),LEFT(J7,2)))</f>
        <v>0</v>
      </c>
      <c r="L7" s="22">
        <f>IF(J7="",0,(RIGHT(J7,2)))</f>
        <v>0</v>
      </c>
      <c r="M7" s="8"/>
      <c r="N7" s="22" t="str">
        <f>IF(M7="","0",IF(M7&lt;1000,LEFT(M7,1),LEFT(M7,2)))</f>
        <v>0</v>
      </c>
      <c r="O7" s="22">
        <f>IF(M7="",0,(RIGHT(M7,2)))</f>
        <v>0</v>
      </c>
      <c r="P7" s="9">
        <f>IF(OR(D7="",E7=""),"",TIME(H7,I7,0)-TIME(F7,G7,0)-TIME(K7,L7,0)-TIME(N7,O7,0))</f>
        <v>0.125</v>
      </c>
      <c r="Q7" s="16">
        <f>+IF(OR(D7="",E7=""),"",IF(P7&lt;TIME($T$3,$T$4,0),P7,TIME($T$3,$T$4,0)))</f>
        <v>0.125</v>
      </c>
      <c r="R7" s="13">
        <f>IF(P7="","",P7-Q7)</f>
        <v>0</v>
      </c>
      <c r="S7" s="10">
        <f>IF(P7="","",(R7*24))</f>
        <v>0</v>
      </c>
      <c r="T7" s="36"/>
    </row>
    <row r="8" spans="3:24" ht="16.149999999999999" customHeight="1" x14ac:dyDescent="0.4">
      <c r="C8" s="11">
        <f>C7+1</f>
        <v>44744</v>
      </c>
      <c r="D8" s="6"/>
      <c r="E8" s="7"/>
      <c r="F8" s="22" t="str">
        <f>IF(D8&lt;1000,LEFT(D8,1),LEFT(D8,2))</f>
        <v/>
      </c>
      <c r="G8" s="22" t="str">
        <f>RIGHT(D8,2)</f>
        <v/>
      </c>
      <c r="H8" s="22" t="str">
        <f>IF(E8&lt;1000,LEFT(E8,1),LEFT(E8,2))</f>
        <v/>
      </c>
      <c r="I8" s="22" t="str">
        <f>RIGHT(E8,2)</f>
        <v/>
      </c>
      <c r="J8" s="7" t="str">
        <f t="shared" ref="J8:J37" si="0">+IF(D8="","",100)</f>
        <v/>
      </c>
      <c r="K8" s="22" t="str">
        <f>IF(J8="","0",IF(J8&lt;1000,LEFT(J8,1),LEFT(J8,2)))</f>
        <v>0</v>
      </c>
      <c r="L8" s="22">
        <f>IF(J8="",0,(RIGHT(J8,2)))</f>
        <v>0</v>
      </c>
      <c r="M8" s="8"/>
      <c r="N8" s="22" t="str">
        <f>IF(M8="","0",IF(M8&lt;1000,LEFT(M8,1),LEFT(M8,2)))</f>
        <v>0</v>
      </c>
      <c r="O8" s="22">
        <f>IF(M8="",0,(RIGHT(M8,2)))</f>
        <v>0</v>
      </c>
      <c r="P8" s="9" t="str">
        <f t="shared" ref="P8:P37" si="1">IF(OR(D8="",E8=""),"",TIME(H8,I8,0)-TIME(F8,G8,0)-TIME(K8,L8,0)-TIME(N8,O8,0))</f>
        <v/>
      </c>
      <c r="Q8" s="16" t="str">
        <f>+IF(OR(D8="",E8=""),"",IF(P8&lt;TIME($T$3,$T$4,0),P8,TIME($T$3,$T$4,0)))</f>
        <v/>
      </c>
      <c r="R8" s="13" t="str">
        <f t="shared" ref="R8:R37" si="2">IF(P8="","",P8-Q8)</f>
        <v/>
      </c>
      <c r="S8" s="10" t="str">
        <f t="shared" ref="S8:S37" si="3">IF(P8="","",(R8*24))</f>
        <v/>
      </c>
      <c r="T8" s="36"/>
      <c r="U8" s="15"/>
      <c r="V8" s="17"/>
      <c r="W8" s="14"/>
    </row>
    <row r="9" spans="3:24" ht="16.149999999999999" customHeight="1" x14ac:dyDescent="0.4">
      <c r="C9" s="11">
        <f t="shared" ref="C9:C37" si="4">C8+1</f>
        <v>44745</v>
      </c>
      <c r="D9" s="6"/>
      <c r="E9" s="7"/>
      <c r="F9" s="22" t="str">
        <f t="shared" ref="F9:F12" si="5">IF(D9&lt;1000,LEFT(D9,1),LEFT(D9,2))</f>
        <v/>
      </c>
      <c r="G9" s="22" t="str">
        <f t="shared" ref="G9:G12" si="6">RIGHT(D9,2)</f>
        <v/>
      </c>
      <c r="H9" s="22" t="str">
        <f t="shared" ref="H9:H12" si="7">IF(E9&lt;1000,LEFT(E9,1),LEFT(E9,2))</f>
        <v/>
      </c>
      <c r="I9" s="22" t="str">
        <f t="shared" ref="I9:I12" si="8">RIGHT(E9,2)</f>
        <v/>
      </c>
      <c r="J9" s="7" t="str">
        <f t="shared" si="0"/>
        <v/>
      </c>
      <c r="K9" s="22" t="str">
        <f t="shared" ref="K9:K37" si="9">IF(J9="","0",IF(J9&lt;1000,LEFT(J9,1),LEFT(J9,2)))</f>
        <v>0</v>
      </c>
      <c r="L9" s="22">
        <f t="shared" ref="L9:L37" si="10">IF(J9="",0,(RIGHT(J9,2)))</f>
        <v>0</v>
      </c>
      <c r="M9" s="8"/>
      <c r="N9" s="22" t="str">
        <f t="shared" ref="N9:N37" si="11">IF(M9="","0",IF(M9&lt;1000,LEFT(M9,1),LEFT(M9,2)))</f>
        <v>0</v>
      </c>
      <c r="O9" s="22">
        <f t="shared" ref="O9:O37" si="12">IF(M9="",0,(RIGHT(M9,2)))</f>
        <v>0</v>
      </c>
      <c r="P9" s="9" t="str">
        <f t="shared" si="1"/>
        <v/>
      </c>
      <c r="Q9" s="16" t="str">
        <f t="shared" ref="Q9:Q37" si="13">+IF(OR(D9="",E9=""),"",IF(P9&lt;TIME($T$3,$T$4,0),P9,TIME($T$3,$T$4,0)))</f>
        <v/>
      </c>
      <c r="R9" s="13" t="str">
        <f t="shared" si="2"/>
        <v/>
      </c>
      <c r="S9" s="10" t="str">
        <f t="shared" si="3"/>
        <v/>
      </c>
      <c r="T9" s="36"/>
    </row>
    <row r="10" spans="3:24" ht="16.149999999999999" customHeight="1" x14ac:dyDescent="0.4">
      <c r="C10" s="11">
        <f t="shared" si="4"/>
        <v>44746</v>
      </c>
      <c r="D10" s="6">
        <v>913</v>
      </c>
      <c r="E10" s="7">
        <v>1844</v>
      </c>
      <c r="F10" s="22" t="str">
        <f t="shared" si="5"/>
        <v>9</v>
      </c>
      <c r="G10" s="22" t="str">
        <f t="shared" si="6"/>
        <v>13</v>
      </c>
      <c r="H10" s="22" t="str">
        <f t="shared" si="7"/>
        <v>18</v>
      </c>
      <c r="I10" s="22" t="str">
        <f t="shared" si="8"/>
        <v>44</v>
      </c>
      <c r="J10" s="7">
        <f t="shared" si="0"/>
        <v>100</v>
      </c>
      <c r="K10" s="22" t="str">
        <f t="shared" si="9"/>
        <v>1</v>
      </c>
      <c r="L10" s="22" t="str">
        <f t="shared" si="10"/>
        <v>00</v>
      </c>
      <c r="M10" s="8"/>
      <c r="N10" s="22" t="str">
        <f t="shared" si="11"/>
        <v>0</v>
      </c>
      <c r="O10" s="22">
        <f t="shared" si="12"/>
        <v>0</v>
      </c>
      <c r="P10" s="9">
        <f t="shared" si="1"/>
        <v>0.35486111111111107</v>
      </c>
      <c r="Q10" s="16">
        <f t="shared" si="13"/>
        <v>0.33333333333333331</v>
      </c>
      <c r="R10" s="13">
        <f t="shared" si="2"/>
        <v>2.1527777777777757E-2</v>
      </c>
      <c r="S10" s="10">
        <f t="shared" si="3"/>
        <v>0.51666666666666616</v>
      </c>
      <c r="T10" s="36"/>
    </row>
    <row r="11" spans="3:24" ht="16.149999999999999" customHeight="1" x14ac:dyDescent="0.4">
      <c r="C11" s="11">
        <f t="shared" si="4"/>
        <v>44747</v>
      </c>
      <c r="D11" s="6">
        <v>800</v>
      </c>
      <c r="E11" s="7">
        <v>1733</v>
      </c>
      <c r="F11" s="22" t="str">
        <f t="shared" si="5"/>
        <v>8</v>
      </c>
      <c r="G11" s="22" t="str">
        <f t="shared" si="6"/>
        <v>00</v>
      </c>
      <c r="H11" s="22" t="str">
        <f t="shared" si="7"/>
        <v>17</v>
      </c>
      <c r="I11" s="22" t="str">
        <f t="shared" si="8"/>
        <v>33</v>
      </c>
      <c r="J11" s="7">
        <f t="shared" si="0"/>
        <v>100</v>
      </c>
      <c r="K11" s="22" t="str">
        <f t="shared" si="9"/>
        <v>1</v>
      </c>
      <c r="L11" s="22" t="str">
        <f t="shared" si="10"/>
        <v>00</v>
      </c>
      <c r="M11" s="8"/>
      <c r="N11" s="22" t="str">
        <f t="shared" si="11"/>
        <v>0</v>
      </c>
      <c r="O11" s="22">
        <f t="shared" si="12"/>
        <v>0</v>
      </c>
      <c r="P11" s="9">
        <f t="shared" si="1"/>
        <v>0.35625000000000007</v>
      </c>
      <c r="Q11" s="16">
        <f t="shared" si="13"/>
        <v>0.33333333333333331</v>
      </c>
      <c r="R11" s="13">
        <f t="shared" si="2"/>
        <v>2.2916666666666752E-2</v>
      </c>
      <c r="S11" s="10">
        <f t="shared" si="3"/>
        <v>0.55000000000000204</v>
      </c>
      <c r="T11" s="36"/>
    </row>
    <row r="12" spans="3:24" ht="16.149999999999999" customHeight="1" x14ac:dyDescent="0.4">
      <c r="C12" s="11">
        <f t="shared" si="4"/>
        <v>44748</v>
      </c>
      <c r="D12" s="6">
        <v>756</v>
      </c>
      <c r="E12" s="7">
        <v>1715</v>
      </c>
      <c r="F12" s="22" t="str">
        <f t="shared" si="5"/>
        <v>7</v>
      </c>
      <c r="G12" s="22" t="str">
        <f t="shared" si="6"/>
        <v>56</v>
      </c>
      <c r="H12" s="22" t="str">
        <f t="shared" si="7"/>
        <v>17</v>
      </c>
      <c r="I12" s="22" t="str">
        <f t="shared" si="8"/>
        <v>15</v>
      </c>
      <c r="J12" s="7">
        <f t="shared" si="0"/>
        <v>100</v>
      </c>
      <c r="K12" s="22" t="str">
        <f t="shared" si="9"/>
        <v>1</v>
      </c>
      <c r="L12" s="22" t="str">
        <f t="shared" si="10"/>
        <v>00</v>
      </c>
      <c r="M12" s="8"/>
      <c r="N12" s="22" t="str">
        <f t="shared" si="11"/>
        <v>0</v>
      </c>
      <c r="O12" s="22">
        <f t="shared" si="12"/>
        <v>0</v>
      </c>
      <c r="P12" s="9">
        <f t="shared" si="1"/>
        <v>0.34652777777777777</v>
      </c>
      <c r="Q12" s="16">
        <f>+IF(OR(D12="",E12=""),"",IF(P12&lt;TIME($T$3,$T$4,0),P12,TIME($T$3,$T$4,0)))</f>
        <v>0.33333333333333331</v>
      </c>
      <c r="R12" s="13">
        <f t="shared" si="2"/>
        <v>1.3194444444444453E-2</v>
      </c>
      <c r="S12" s="10">
        <f t="shared" si="3"/>
        <v>0.31666666666666687</v>
      </c>
      <c r="T12" s="36"/>
      <c r="V12" s="14"/>
      <c r="X12" s="12"/>
    </row>
    <row r="13" spans="3:24" ht="16.149999999999999" customHeight="1" x14ac:dyDescent="0.4">
      <c r="C13" s="11">
        <f t="shared" si="4"/>
        <v>44749</v>
      </c>
      <c r="D13" s="6">
        <v>805</v>
      </c>
      <c r="E13" s="7">
        <v>1802</v>
      </c>
      <c r="F13" s="22" t="str">
        <f t="shared" ref="F13:F37" si="14">IF(D13&lt;1000,LEFT(D13,1),LEFT(D13,2))</f>
        <v>8</v>
      </c>
      <c r="G13" s="22" t="str">
        <f t="shared" ref="G13:G37" si="15">RIGHT(D13,2)</f>
        <v>05</v>
      </c>
      <c r="H13" s="22" t="str">
        <f t="shared" ref="H13:H37" si="16">IF(E13&lt;1000,LEFT(E13,1),LEFT(E13,2))</f>
        <v>18</v>
      </c>
      <c r="I13" s="22" t="str">
        <f t="shared" ref="I13:I37" si="17">RIGHT(E13,2)</f>
        <v>02</v>
      </c>
      <c r="J13" s="7">
        <f t="shared" si="0"/>
        <v>100</v>
      </c>
      <c r="K13" s="22" t="str">
        <f t="shared" si="9"/>
        <v>1</v>
      </c>
      <c r="L13" s="22" t="str">
        <f t="shared" si="10"/>
        <v>00</v>
      </c>
      <c r="M13" s="8"/>
      <c r="N13" s="22" t="str">
        <f t="shared" si="11"/>
        <v>0</v>
      </c>
      <c r="O13" s="22">
        <f t="shared" si="12"/>
        <v>0</v>
      </c>
      <c r="P13" s="9">
        <f t="shared" si="1"/>
        <v>0.37291666666666673</v>
      </c>
      <c r="Q13" s="16">
        <f t="shared" si="13"/>
        <v>0.33333333333333331</v>
      </c>
      <c r="R13" s="13">
        <f t="shared" si="2"/>
        <v>3.9583333333333415E-2</v>
      </c>
      <c r="S13" s="10">
        <f t="shared" si="3"/>
        <v>0.95000000000000195</v>
      </c>
      <c r="T13" s="36"/>
      <c r="X13" s="2"/>
    </row>
    <row r="14" spans="3:24" ht="16.149999999999999" customHeight="1" x14ac:dyDescent="0.4">
      <c r="C14" s="11">
        <f t="shared" si="4"/>
        <v>44750</v>
      </c>
      <c r="D14" s="6">
        <v>810</v>
      </c>
      <c r="E14" s="7">
        <v>1759</v>
      </c>
      <c r="F14" s="22" t="str">
        <f t="shared" si="14"/>
        <v>8</v>
      </c>
      <c r="G14" s="22" t="str">
        <f t="shared" si="15"/>
        <v>10</v>
      </c>
      <c r="H14" s="22" t="str">
        <f t="shared" si="16"/>
        <v>17</v>
      </c>
      <c r="I14" s="22" t="str">
        <f t="shared" si="17"/>
        <v>59</v>
      </c>
      <c r="J14" s="7">
        <f t="shared" si="0"/>
        <v>100</v>
      </c>
      <c r="K14" s="22" t="str">
        <f t="shared" si="9"/>
        <v>1</v>
      </c>
      <c r="L14" s="22" t="str">
        <f t="shared" si="10"/>
        <v>00</v>
      </c>
      <c r="M14" s="8"/>
      <c r="N14" s="22" t="str">
        <f t="shared" si="11"/>
        <v>0</v>
      </c>
      <c r="O14" s="22">
        <f t="shared" si="12"/>
        <v>0</v>
      </c>
      <c r="P14" s="9">
        <f t="shared" si="1"/>
        <v>0.36736111111111114</v>
      </c>
      <c r="Q14" s="16">
        <f t="shared" si="13"/>
        <v>0.33333333333333331</v>
      </c>
      <c r="R14" s="13">
        <f t="shared" si="2"/>
        <v>3.4027777777777823E-2</v>
      </c>
      <c r="S14" s="10">
        <f>IF(P14="","",(R14*24))</f>
        <v>0.81666666666666776</v>
      </c>
      <c r="T14" s="36"/>
      <c r="X14" s="2"/>
    </row>
    <row r="15" spans="3:24" ht="16.149999999999999" customHeight="1" x14ac:dyDescent="0.4">
      <c r="C15" s="11">
        <f t="shared" si="4"/>
        <v>44751</v>
      </c>
      <c r="D15" s="6"/>
      <c r="E15" s="7"/>
      <c r="F15" s="22" t="str">
        <f t="shared" si="14"/>
        <v/>
      </c>
      <c r="G15" s="22" t="str">
        <f t="shared" si="15"/>
        <v/>
      </c>
      <c r="H15" s="22" t="str">
        <f t="shared" si="16"/>
        <v/>
      </c>
      <c r="I15" s="22" t="str">
        <f t="shared" si="17"/>
        <v/>
      </c>
      <c r="J15" s="7" t="str">
        <f t="shared" si="0"/>
        <v/>
      </c>
      <c r="K15" s="22" t="str">
        <f t="shared" si="9"/>
        <v>0</v>
      </c>
      <c r="L15" s="22">
        <f t="shared" si="10"/>
        <v>0</v>
      </c>
      <c r="M15" s="8"/>
      <c r="N15" s="22" t="str">
        <f t="shared" si="11"/>
        <v>0</v>
      </c>
      <c r="O15" s="22">
        <f t="shared" si="12"/>
        <v>0</v>
      </c>
      <c r="P15" s="9" t="str">
        <f t="shared" si="1"/>
        <v/>
      </c>
      <c r="Q15" s="16" t="str">
        <f t="shared" si="13"/>
        <v/>
      </c>
      <c r="R15" s="13" t="str">
        <f t="shared" si="2"/>
        <v/>
      </c>
      <c r="S15" s="10" t="str">
        <f t="shared" si="3"/>
        <v/>
      </c>
      <c r="T15" s="36"/>
      <c r="V15" s="14"/>
      <c r="X15" s="2"/>
    </row>
    <row r="16" spans="3:24" ht="16.149999999999999" customHeight="1" x14ac:dyDescent="0.4">
      <c r="C16" s="11">
        <f t="shared" si="4"/>
        <v>44752</v>
      </c>
      <c r="D16" s="6"/>
      <c r="E16" s="7"/>
      <c r="F16" s="22" t="str">
        <f t="shared" si="14"/>
        <v/>
      </c>
      <c r="G16" s="22" t="str">
        <f t="shared" si="15"/>
        <v/>
      </c>
      <c r="H16" s="22" t="str">
        <f t="shared" si="16"/>
        <v/>
      </c>
      <c r="I16" s="22" t="str">
        <f t="shared" si="17"/>
        <v/>
      </c>
      <c r="J16" s="7"/>
      <c r="K16" s="22" t="str">
        <f t="shared" si="9"/>
        <v>0</v>
      </c>
      <c r="L16" s="22">
        <f t="shared" si="10"/>
        <v>0</v>
      </c>
      <c r="M16" s="8"/>
      <c r="N16" s="22" t="str">
        <f t="shared" si="11"/>
        <v>0</v>
      </c>
      <c r="O16" s="22">
        <f t="shared" si="12"/>
        <v>0</v>
      </c>
      <c r="P16" s="9" t="str">
        <f t="shared" si="1"/>
        <v/>
      </c>
      <c r="Q16" s="16" t="str">
        <f t="shared" si="13"/>
        <v/>
      </c>
      <c r="R16" s="13" t="str">
        <f t="shared" si="2"/>
        <v/>
      </c>
      <c r="S16" s="10" t="str">
        <f t="shared" si="3"/>
        <v/>
      </c>
      <c r="T16" s="36"/>
      <c r="X16" s="2"/>
    </row>
    <row r="17" spans="3:24" ht="16.149999999999999" customHeight="1" x14ac:dyDescent="0.4">
      <c r="C17" s="11">
        <f t="shared" si="4"/>
        <v>44753</v>
      </c>
      <c r="D17" s="6">
        <v>722</v>
      </c>
      <c r="E17" s="7">
        <v>1654</v>
      </c>
      <c r="F17" s="22" t="str">
        <f t="shared" si="14"/>
        <v>7</v>
      </c>
      <c r="G17" s="22" t="str">
        <f t="shared" si="15"/>
        <v>22</v>
      </c>
      <c r="H17" s="22" t="str">
        <f t="shared" si="16"/>
        <v>16</v>
      </c>
      <c r="I17" s="22" t="str">
        <f t="shared" si="17"/>
        <v>54</v>
      </c>
      <c r="J17" s="7">
        <f t="shared" si="0"/>
        <v>100</v>
      </c>
      <c r="K17" s="22" t="str">
        <f t="shared" si="9"/>
        <v>1</v>
      </c>
      <c r="L17" s="22" t="str">
        <f t="shared" si="10"/>
        <v>00</v>
      </c>
      <c r="M17" s="8"/>
      <c r="N17" s="22" t="str">
        <f t="shared" si="11"/>
        <v>0</v>
      </c>
      <c r="O17" s="22">
        <f t="shared" si="12"/>
        <v>0</v>
      </c>
      <c r="P17" s="9">
        <f t="shared" si="1"/>
        <v>0.35555555555555551</v>
      </c>
      <c r="Q17" s="16">
        <f t="shared" si="13"/>
        <v>0.33333333333333331</v>
      </c>
      <c r="R17" s="13">
        <f t="shared" si="2"/>
        <v>2.2222222222222199E-2</v>
      </c>
      <c r="S17" s="10">
        <f t="shared" si="3"/>
        <v>0.53333333333333277</v>
      </c>
      <c r="T17" s="36"/>
      <c r="X17" s="2"/>
    </row>
    <row r="18" spans="3:24" ht="16.149999999999999" customHeight="1" x14ac:dyDescent="0.4">
      <c r="C18" s="11">
        <f t="shared" si="4"/>
        <v>44754</v>
      </c>
      <c r="D18" s="6">
        <v>1302</v>
      </c>
      <c r="E18" s="7">
        <v>2225</v>
      </c>
      <c r="F18" s="22" t="str">
        <f t="shared" si="14"/>
        <v>13</v>
      </c>
      <c r="G18" s="22" t="str">
        <f t="shared" si="15"/>
        <v>02</v>
      </c>
      <c r="H18" s="22" t="str">
        <f t="shared" si="16"/>
        <v>22</v>
      </c>
      <c r="I18" s="22" t="str">
        <f t="shared" si="17"/>
        <v>25</v>
      </c>
      <c r="J18" s="7">
        <f t="shared" si="0"/>
        <v>100</v>
      </c>
      <c r="K18" s="22" t="str">
        <f t="shared" si="9"/>
        <v>1</v>
      </c>
      <c r="L18" s="22" t="str">
        <f t="shared" si="10"/>
        <v>00</v>
      </c>
      <c r="M18" s="8"/>
      <c r="N18" s="22" t="str">
        <f t="shared" si="11"/>
        <v>0</v>
      </c>
      <c r="O18" s="22">
        <f t="shared" si="12"/>
        <v>0</v>
      </c>
      <c r="P18" s="9">
        <f t="shared" si="1"/>
        <v>0.34930555555555559</v>
      </c>
      <c r="Q18" s="16">
        <f t="shared" si="13"/>
        <v>0.33333333333333331</v>
      </c>
      <c r="R18" s="13">
        <f t="shared" si="2"/>
        <v>1.5972222222222276E-2</v>
      </c>
      <c r="S18" s="10">
        <f t="shared" si="3"/>
        <v>0.38333333333333464</v>
      </c>
      <c r="T18" s="36"/>
      <c r="X18" s="2"/>
    </row>
    <row r="19" spans="3:24" ht="16.149999999999999" customHeight="1" x14ac:dyDescent="0.4">
      <c r="C19" s="11">
        <f t="shared" si="4"/>
        <v>44755</v>
      </c>
      <c r="D19" s="6">
        <v>800</v>
      </c>
      <c r="E19" s="7">
        <v>1715</v>
      </c>
      <c r="F19" s="22" t="str">
        <f t="shared" si="14"/>
        <v>8</v>
      </c>
      <c r="G19" s="22" t="str">
        <f t="shared" si="15"/>
        <v>00</v>
      </c>
      <c r="H19" s="22" t="str">
        <f t="shared" si="16"/>
        <v>17</v>
      </c>
      <c r="I19" s="22" t="str">
        <f t="shared" si="17"/>
        <v>15</v>
      </c>
      <c r="J19" s="7">
        <f t="shared" si="0"/>
        <v>100</v>
      </c>
      <c r="K19" s="22" t="str">
        <f t="shared" si="9"/>
        <v>1</v>
      </c>
      <c r="L19" s="22" t="str">
        <f t="shared" si="10"/>
        <v>00</v>
      </c>
      <c r="M19" s="8"/>
      <c r="N19" s="22" t="str">
        <f t="shared" si="11"/>
        <v>0</v>
      </c>
      <c r="O19" s="22">
        <f t="shared" si="12"/>
        <v>0</v>
      </c>
      <c r="P19" s="9">
        <f t="shared" si="1"/>
        <v>0.34375</v>
      </c>
      <c r="Q19" s="16">
        <f t="shared" si="13"/>
        <v>0.33333333333333331</v>
      </c>
      <c r="R19" s="13">
        <f t="shared" si="2"/>
        <v>1.0416666666666685E-2</v>
      </c>
      <c r="S19" s="10">
        <f t="shared" si="3"/>
        <v>0.25000000000000044</v>
      </c>
      <c r="T19" s="36"/>
      <c r="X19" s="2"/>
    </row>
    <row r="20" spans="3:24" ht="16.149999999999999" customHeight="1" x14ac:dyDescent="0.4">
      <c r="C20" s="11">
        <f t="shared" si="4"/>
        <v>44756</v>
      </c>
      <c r="D20" s="33">
        <v>800</v>
      </c>
      <c r="E20" s="34">
        <v>1715</v>
      </c>
      <c r="F20" s="35" t="str">
        <f t="shared" ref="F20" si="18">IF(D20&lt;1000,LEFT(D20,1),LEFT(D20,2))</f>
        <v>8</v>
      </c>
      <c r="G20" s="35" t="str">
        <f t="shared" ref="G20" si="19">RIGHT(D20,2)</f>
        <v>00</v>
      </c>
      <c r="H20" s="35" t="str">
        <f t="shared" ref="H20" si="20">IF(E20&lt;1000,LEFT(E20,1),LEFT(E20,2))</f>
        <v>17</v>
      </c>
      <c r="I20" s="35" t="str">
        <f t="shared" ref="I20" si="21">RIGHT(E20,2)</f>
        <v>15</v>
      </c>
      <c r="J20" s="34">
        <f t="shared" ref="J20" si="22">+IF(D20="","",100)</f>
        <v>100</v>
      </c>
      <c r="K20" s="22" t="str">
        <f t="shared" si="9"/>
        <v>1</v>
      </c>
      <c r="L20" s="22" t="str">
        <f t="shared" si="10"/>
        <v>00</v>
      </c>
      <c r="M20" s="8"/>
      <c r="N20" s="22" t="str">
        <f t="shared" si="11"/>
        <v>0</v>
      </c>
      <c r="O20" s="22">
        <f t="shared" si="12"/>
        <v>0</v>
      </c>
      <c r="P20" s="9">
        <f t="shared" si="1"/>
        <v>0.34375</v>
      </c>
      <c r="Q20" s="16">
        <f t="shared" si="13"/>
        <v>0.33333333333333331</v>
      </c>
      <c r="R20" s="13">
        <f t="shared" si="2"/>
        <v>1.0416666666666685E-2</v>
      </c>
      <c r="S20" s="10">
        <f t="shared" si="3"/>
        <v>0.25000000000000044</v>
      </c>
      <c r="T20" s="36"/>
    </row>
    <row r="21" spans="3:24" ht="16.149999999999999" customHeight="1" x14ac:dyDescent="0.4">
      <c r="C21" s="11">
        <f t="shared" si="4"/>
        <v>44757</v>
      </c>
      <c r="D21" s="33">
        <v>800</v>
      </c>
      <c r="E21" s="34">
        <v>1715</v>
      </c>
      <c r="F21" s="35" t="str">
        <f t="shared" ref="F21" si="23">IF(D21&lt;1000,LEFT(D21,1),LEFT(D21,2))</f>
        <v>8</v>
      </c>
      <c r="G21" s="35" t="str">
        <f t="shared" ref="G21" si="24">RIGHT(D21,2)</f>
        <v>00</v>
      </c>
      <c r="H21" s="35" t="str">
        <f t="shared" ref="H21" si="25">IF(E21&lt;1000,LEFT(E21,1),LEFT(E21,2))</f>
        <v>17</v>
      </c>
      <c r="I21" s="35" t="str">
        <f t="shared" ref="I21" si="26">RIGHT(E21,2)</f>
        <v>15</v>
      </c>
      <c r="J21" s="34">
        <f t="shared" ref="J21" si="27">+IF(D21="","",100)</f>
        <v>100</v>
      </c>
      <c r="K21" s="22" t="str">
        <f t="shared" si="9"/>
        <v>1</v>
      </c>
      <c r="L21" s="22" t="str">
        <f t="shared" si="10"/>
        <v>00</v>
      </c>
      <c r="M21" s="8"/>
      <c r="N21" s="22" t="str">
        <f t="shared" si="11"/>
        <v>0</v>
      </c>
      <c r="O21" s="22">
        <f t="shared" si="12"/>
        <v>0</v>
      </c>
      <c r="P21" s="9">
        <f t="shared" si="1"/>
        <v>0.34375</v>
      </c>
      <c r="Q21" s="16">
        <f t="shared" si="13"/>
        <v>0.33333333333333331</v>
      </c>
      <c r="R21" s="13">
        <f t="shared" si="2"/>
        <v>1.0416666666666685E-2</v>
      </c>
      <c r="S21" s="10">
        <f t="shared" si="3"/>
        <v>0.25000000000000044</v>
      </c>
      <c r="T21" s="36"/>
    </row>
    <row r="22" spans="3:24" ht="16.149999999999999" customHeight="1" x14ac:dyDescent="0.4">
      <c r="C22" s="11">
        <f t="shared" si="4"/>
        <v>44758</v>
      </c>
      <c r="D22" s="6"/>
      <c r="E22" s="7"/>
      <c r="F22" s="22"/>
      <c r="G22" s="22"/>
      <c r="H22" s="22"/>
      <c r="I22" s="22"/>
      <c r="J22" s="7"/>
      <c r="K22" s="22" t="str">
        <f t="shared" si="9"/>
        <v>0</v>
      </c>
      <c r="L22" s="22">
        <f t="shared" si="10"/>
        <v>0</v>
      </c>
      <c r="M22" s="8"/>
      <c r="N22" s="22" t="str">
        <f t="shared" si="11"/>
        <v>0</v>
      </c>
      <c r="O22" s="22">
        <f t="shared" si="12"/>
        <v>0</v>
      </c>
      <c r="P22" s="9" t="str">
        <f t="shared" si="1"/>
        <v/>
      </c>
      <c r="Q22" s="16" t="str">
        <f t="shared" si="13"/>
        <v/>
      </c>
      <c r="R22" s="13" t="str">
        <f t="shared" si="2"/>
        <v/>
      </c>
      <c r="S22" s="10" t="str">
        <f t="shared" si="3"/>
        <v/>
      </c>
      <c r="T22" s="36"/>
    </row>
    <row r="23" spans="3:24" ht="16.149999999999999" customHeight="1" x14ac:dyDescent="0.4">
      <c r="C23" s="11">
        <f t="shared" si="4"/>
        <v>44759</v>
      </c>
      <c r="D23" s="6"/>
      <c r="E23" s="7"/>
      <c r="F23" s="22"/>
      <c r="G23" s="22"/>
      <c r="H23" s="22"/>
      <c r="I23" s="22"/>
      <c r="J23" s="7"/>
      <c r="K23" s="22" t="str">
        <f t="shared" si="9"/>
        <v>0</v>
      </c>
      <c r="L23" s="22">
        <f t="shared" si="10"/>
        <v>0</v>
      </c>
      <c r="M23" s="8"/>
      <c r="N23" s="22" t="str">
        <f t="shared" si="11"/>
        <v>0</v>
      </c>
      <c r="O23" s="22">
        <f t="shared" si="12"/>
        <v>0</v>
      </c>
      <c r="P23" s="9" t="str">
        <f t="shared" si="1"/>
        <v/>
      </c>
      <c r="Q23" s="16" t="str">
        <f t="shared" si="13"/>
        <v/>
      </c>
      <c r="R23" s="13" t="str">
        <f t="shared" si="2"/>
        <v/>
      </c>
      <c r="S23" s="10" t="str">
        <f t="shared" si="3"/>
        <v/>
      </c>
      <c r="T23" s="36"/>
    </row>
    <row r="24" spans="3:24" ht="16.149999999999999" customHeight="1" x14ac:dyDescent="0.4">
      <c r="C24" s="11">
        <f t="shared" si="4"/>
        <v>44760</v>
      </c>
      <c r="D24" s="6">
        <v>800</v>
      </c>
      <c r="E24" s="7">
        <v>1745</v>
      </c>
      <c r="F24" s="22" t="str">
        <f t="shared" si="14"/>
        <v>8</v>
      </c>
      <c r="G24" s="22" t="str">
        <f t="shared" si="15"/>
        <v>00</v>
      </c>
      <c r="H24" s="22" t="str">
        <f t="shared" si="16"/>
        <v>17</v>
      </c>
      <c r="I24" s="22" t="str">
        <f t="shared" si="17"/>
        <v>45</v>
      </c>
      <c r="J24" s="7">
        <f t="shared" si="0"/>
        <v>100</v>
      </c>
      <c r="K24" s="22" t="str">
        <f t="shared" si="9"/>
        <v>1</v>
      </c>
      <c r="L24" s="22" t="str">
        <f t="shared" si="10"/>
        <v>00</v>
      </c>
      <c r="M24" s="8"/>
      <c r="N24" s="22" t="str">
        <f t="shared" si="11"/>
        <v>0</v>
      </c>
      <c r="O24" s="22">
        <f t="shared" si="12"/>
        <v>0</v>
      </c>
      <c r="P24" s="9">
        <f t="shared" si="1"/>
        <v>0.36458333333333337</v>
      </c>
      <c r="Q24" s="16">
        <f t="shared" si="13"/>
        <v>0.33333333333333331</v>
      </c>
      <c r="R24" s="13">
        <f t="shared" si="2"/>
        <v>3.1250000000000056E-2</v>
      </c>
      <c r="S24" s="10">
        <f t="shared" si="3"/>
        <v>0.75000000000000133</v>
      </c>
      <c r="T24" s="36"/>
    </row>
    <row r="25" spans="3:24" ht="16.149999999999999" customHeight="1" x14ac:dyDescent="0.4">
      <c r="C25" s="11">
        <f t="shared" si="4"/>
        <v>44761</v>
      </c>
      <c r="D25" s="6">
        <v>800</v>
      </c>
      <c r="E25" s="7">
        <v>1835</v>
      </c>
      <c r="F25" s="22" t="str">
        <f t="shared" si="14"/>
        <v>8</v>
      </c>
      <c r="G25" s="22" t="str">
        <f t="shared" si="15"/>
        <v>00</v>
      </c>
      <c r="H25" s="22" t="str">
        <f t="shared" si="16"/>
        <v>18</v>
      </c>
      <c r="I25" s="22" t="str">
        <f t="shared" si="17"/>
        <v>35</v>
      </c>
      <c r="J25" s="7">
        <f t="shared" si="0"/>
        <v>100</v>
      </c>
      <c r="K25" s="22" t="str">
        <f t="shared" si="9"/>
        <v>1</v>
      </c>
      <c r="L25" s="22" t="str">
        <f t="shared" si="10"/>
        <v>00</v>
      </c>
      <c r="M25" s="8"/>
      <c r="N25" s="22" t="str">
        <f t="shared" si="11"/>
        <v>0</v>
      </c>
      <c r="O25" s="22">
        <f t="shared" si="12"/>
        <v>0</v>
      </c>
      <c r="P25" s="9">
        <f t="shared" si="1"/>
        <v>0.39930555555555547</v>
      </c>
      <c r="Q25" s="16">
        <f t="shared" si="13"/>
        <v>0.33333333333333331</v>
      </c>
      <c r="R25" s="13">
        <f t="shared" si="2"/>
        <v>6.5972222222222154E-2</v>
      </c>
      <c r="S25" s="10">
        <f t="shared" si="3"/>
        <v>1.5833333333333317</v>
      </c>
      <c r="T25" s="36"/>
    </row>
    <row r="26" spans="3:24" ht="16.149999999999999" customHeight="1" x14ac:dyDescent="0.4">
      <c r="C26" s="11">
        <f t="shared" si="4"/>
        <v>44762</v>
      </c>
      <c r="D26" s="6">
        <v>800</v>
      </c>
      <c r="E26" s="7">
        <v>1922</v>
      </c>
      <c r="F26" s="22" t="str">
        <f t="shared" si="14"/>
        <v>8</v>
      </c>
      <c r="G26" s="22" t="str">
        <f t="shared" si="15"/>
        <v>00</v>
      </c>
      <c r="H26" s="22" t="str">
        <f t="shared" si="16"/>
        <v>19</v>
      </c>
      <c r="I26" s="22" t="str">
        <f t="shared" si="17"/>
        <v>22</v>
      </c>
      <c r="J26" s="7">
        <f t="shared" si="0"/>
        <v>100</v>
      </c>
      <c r="K26" s="22" t="str">
        <f t="shared" si="9"/>
        <v>1</v>
      </c>
      <c r="L26" s="22" t="str">
        <f t="shared" si="10"/>
        <v>00</v>
      </c>
      <c r="M26" s="8"/>
      <c r="N26" s="22" t="str">
        <f t="shared" si="11"/>
        <v>0</v>
      </c>
      <c r="O26" s="22">
        <f t="shared" si="12"/>
        <v>0</v>
      </c>
      <c r="P26" s="9">
        <f t="shared" si="1"/>
        <v>0.43194444444444446</v>
      </c>
      <c r="Q26" s="16">
        <f t="shared" si="13"/>
        <v>0.33333333333333331</v>
      </c>
      <c r="R26" s="13">
        <f t="shared" si="2"/>
        <v>9.8611111111111149E-2</v>
      </c>
      <c r="S26" s="10">
        <f t="shared" si="3"/>
        <v>2.3666666666666676</v>
      </c>
      <c r="T26" s="36"/>
    </row>
    <row r="27" spans="3:24" ht="16.149999999999999" customHeight="1" x14ac:dyDescent="0.4">
      <c r="C27" s="11">
        <f t="shared" si="4"/>
        <v>44763</v>
      </c>
      <c r="D27" s="6"/>
      <c r="E27" s="7"/>
      <c r="F27" s="22" t="str">
        <f t="shared" si="14"/>
        <v/>
      </c>
      <c r="G27" s="22" t="str">
        <f t="shared" si="15"/>
        <v/>
      </c>
      <c r="H27" s="22" t="str">
        <f t="shared" si="16"/>
        <v/>
      </c>
      <c r="I27" s="22" t="str">
        <f t="shared" si="17"/>
        <v/>
      </c>
      <c r="J27" s="7" t="str">
        <f t="shared" si="0"/>
        <v/>
      </c>
      <c r="K27" s="22" t="str">
        <f t="shared" si="9"/>
        <v>0</v>
      </c>
      <c r="L27" s="22">
        <f t="shared" si="10"/>
        <v>0</v>
      </c>
      <c r="M27" s="8"/>
      <c r="N27" s="22" t="str">
        <f t="shared" si="11"/>
        <v>0</v>
      </c>
      <c r="O27" s="22">
        <f t="shared" si="12"/>
        <v>0</v>
      </c>
      <c r="P27" s="9" t="str">
        <f t="shared" si="1"/>
        <v/>
      </c>
      <c r="Q27" s="16" t="str">
        <f t="shared" si="13"/>
        <v/>
      </c>
      <c r="R27" s="13" t="str">
        <f t="shared" si="2"/>
        <v/>
      </c>
      <c r="S27" s="10" t="str">
        <f t="shared" si="3"/>
        <v/>
      </c>
      <c r="T27" s="36"/>
    </row>
    <row r="28" spans="3:24" ht="16.149999999999999" customHeight="1" x14ac:dyDescent="0.4">
      <c r="C28" s="11">
        <f t="shared" si="4"/>
        <v>44764</v>
      </c>
      <c r="D28" s="6"/>
      <c r="E28" s="7"/>
      <c r="F28" s="22" t="str">
        <f t="shared" si="14"/>
        <v/>
      </c>
      <c r="G28" s="22" t="str">
        <f t="shared" si="15"/>
        <v/>
      </c>
      <c r="H28" s="22" t="str">
        <f t="shared" si="16"/>
        <v/>
      </c>
      <c r="I28" s="22" t="str">
        <f t="shared" si="17"/>
        <v/>
      </c>
      <c r="J28" s="7" t="str">
        <f t="shared" si="0"/>
        <v/>
      </c>
      <c r="K28" s="22" t="str">
        <f t="shared" si="9"/>
        <v>0</v>
      </c>
      <c r="L28" s="22">
        <f t="shared" si="10"/>
        <v>0</v>
      </c>
      <c r="M28" s="8"/>
      <c r="N28" s="22" t="str">
        <f t="shared" si="11"/>
        <v>0</v>
      </c>
      <c r="O28" s="22">
        <f t="shared" si="12"/>
        <v>0</v>
      </c>
      <c r="P28" s="9" t="str">
        <f t="shared" si="1"/>
        <v/>
      </c>
      <c r="Q28" s="16" t="str">
        <f t="shared" si="13"/>
        <v/>
      </c>
      <c r="R28" s="13" t="str">
        <f t="shared" si="2"/>
        <v/>
      </c>
      <c r="S28" s="10" t="str">
        <f t="shared" si="3"/>
        <v/>
      </c>
      <c r="T28" s="36"/>
    </row>
    <row r="29" spans="3:24" ht="16.149999999999999" customHeight="1" x14ac:dyDescent="0.4">
      <c r="C29" s="11">
        <f t="shared" si="4"/>
        <v>44765</v>
      </c>
      <c r="D29" s="6">
        <v>800</v>
      </c>
      <c r="E29" s="7">
        <v>1715</v>
      </c>
      <c r="F29" s="22" t="str">
        <f t="shared" si="14"/>
        <v>8</v>
      </c>
      <c r="G29" s="22" t="str">
        <f t="shared" si="15"/>
        <v>00</v>
      </c>
      <c r="H29" s="22" t="str">
        <f t="shared" si="16"/>
        <v>17</v>
      </c>
      <c r="I29" s="22" t="str">
        <f t="shared" si="17"/>
        <v>15</v>
      </c>
      <c r="J29" s="7">
        <f t="shared" si="0"/>
        <v>100</v>
      </c>
      <c r="K29" s="22" t="str">
        <f t="shared" si="9"/>
        <v>1</v>
      </c>
      <c r="L29" s="22" t="str">
        <f t="shared" si="10"/>
        <v>00</v>
      </c>
      <c r="M29" s="8"/>
      <c r="N29" s="22" t="str">
        <f t="shared" si="11"/>
        <v>0</v>
      </c>
      <c r="O29" s="22">
        <f t="shared" si="12"/>
        <v>0</v>
      </c>
      <c r="P29" s="9">
        <f t="shared" si="1"/>
        <v>0.34375</v>
      </c>
      <c r="Q29" s="16">
        <f t="shared" si="13"/>
        <v>0.33333333333333331</v>
      </c>
      <c r="R29" s="13">
        <f t="shared" si="2"/>
        <v>1.0416666666666685E-2</v>
      </c>
      <c r="S29" s="10">
        <f t="shared" si="3"/>
        <v>0.25000000000000044</v>
      </c>
      <c r="T29" s="36"/>
    </row>
    <row r="30" spans="3:24" ht="16.149999999999999" customHeight="1" x14ac:dyDescent="0.4">
      <c r="C30" s="11">
        <f t="shared" si="4"/>
        <v>44766</v>
      </c>
      <c r="D30" s="6">
        <v>755</v>
      </c>
      <c r="E30" s="7">
        <v>1801</v>
      </c>
      <c r="F30" s="22" t="str">
        <f t="shared" si="14"/>
        <v>7</v>
      </c>
      <c r="G30" s="22" t="str">
        <f t="shared" si="15"/>
        <v>55</v>
      </c>
      <c r="H30" s="22" t="str">
        <f t="shared" si="16"/>
        <v>18</v>
      </c>
      <c r="I30" s="22" t="str">
        <f t="shared" si="17"/>
        <v>01</v>
      </c>
      <c r="J30" s="7">
        <f t="shared" si="0"/>
        <v>100</v>
      </c>
      <c r="K30" s="22" t="str">
        <f t="shared" si="9"/>
        <v>1</v>
      </c>
      <c r="L30" s="22" t="str">
        <f t="shared" si="10"/>
        <v>00</v>
      </c>
      <c r="M30" s="8"/>
      <c r="N30" s="22" t="str">
        <f t="shared" si="11"/>
        <v>0</v>
      </c>
      <c r="O30" s="22">
        <f t="shared" si="12"/>
        <v>0</v>
      </c>
      <c r="P30" s="9">
        <f t="shared" si="1"/>
        <v>0.37916666666666665</v>
      </c>
      <c r="Q30" s="16">
        <f t="shared" si="13"/>
        <v>0.33333333333333331</v>
      </c>
      <c r="R30" s="13">
        <f t="shared" si="2"/>
        <v>4.5833333333333337E-2</v>
      </c>
      <c r="S30" s="10">
        <f t="shared" si="3"/>
        <v>1.1000000000000001</v>
      </c>
      <c r="T30" s="36"/>
    </row>
    <row r="31" spans="3:24" ht="16.149999999999999" customHeight="1" x14ac:dyDescent="0.4">
      <c r="C31" s="11">
        <f t="shared" si="4"/>
        <v>44767</v>
      </c>
      <c r="D31" s="6">
        <v>902</v>
      </c>
      <c r="E31" s="7">
        <v>1255</v>
      </c>
      <c r="F31" s="22" t="str">
        <f t="shared" si="14"/>
        <v>9</v>
      </c>
      <c r="G31" s="22" t="str">
        <f t="shared" si="15"/>
        <v>02</v>
      </c>
      <c r="H31" s="22" t="str">
        <f t="shared" si="16"/>
        <v>12</v>
      </c>
      <c r="I31" s="22" t="str">
        <f t="shared" si="17"/>
        <v>55</v>
      </c>
      <c r="J31" s="7">
        <f t="shared" si="0"/>
        <v>100</v>
      </c>
      <c r="K31" s="22" t="str">
        <f t="shared" si="9"/>
        <v>1</v>
      </c>
      <c r="L31" s="22" t="str">
        <f t="shared" si="10"/>
        <v>00</v>
      </c>
      <c r="M31" s="8"/>
      <c r="N31" s="22" t="str">
        <f t="shared" si="11"/>
        <v>0</v>
      </c>
      <c r="O31" s="22">
        <f t="shared" si="12"/>
        <v>0</v>
      </c>
      <c r="P31" s="9">
        <f t="shared" si="1"/>
        <v>0.12013888888888888</v>
      </c>
      <c r="Q31" s="16">
        <f t="shared" si="13"/>
        <v>0.12013888888888888</v>
      </c>
      <c r="R31" s="13">
        <f t="shared" si="2"/>
        <v>0</v>
      </c>
      <c r="S31" s="10">
        <f t="shared" si="3"/>
        <v>0</v>
      </c>
      <c r="T31" s="36"/>
    </row>
    <row r="32" spans="3:24" ht="16.149999999999999" customHeight="1" x14ac:dyDescent="0.4">
      <c r="C32" s="11">
        <f t="shared" si="4"/>
        <v>44768</v>
      </c>
      <c r="D32" s="6">
        <v>842</v>
      </c>
      <c r="E32" s="7">
        <v>1923</v>
      </c>
      <c r="F32" s="22" t="str">
        <f t="shared" si="14"/>
        <v>8</v>
      </c>
      <c r="G32" s="22" t="str">
        <f t="shared" si="15"/>
        <v>42</v>
      </c>
      <c r="H32" s="22" t="str">
        <f t="shared" si="16"/>
        <v>19</v>
      </c>
      <c r="I32" s="22" t="str">
        <f t="shared" si="17"/>
        <v>23</v>
      </c>
      <c r="J32" s="7">
        <f t="shared" si="0"/>
        <v>100</v>
      </c>
      <c r="K32" s="22" t="str">
        <f t="shared" si="9"/>
        <v>1</v>
      </c>
      <c r="L32" s="22" t="str">
        <f t="shared" si="10"/>
        <v>00</v>
      </c>
      <c r="M32" s="8"/>
      <c r="N32" s="22" t="str">
        <f t="shared" si="11"/>
        <v>0</v>
      </c>
      <c r="O32" s="22">
        <f t="shared" si="12"/>
        <v>0</v>
      </c>
      <c r="P32" s="9">
        <f t="shared" si="1"/>
        <v>0.40347222222222223</v>
      </c>
      <c r="Q32" s="16">
        <f t="shared" si="13"/>
        <v>0.33333333333333331</v>
      </c>
      <c r="R32" s="13">
        <f t="shared" si="2"/>
        <v>7.0138888888888917E-2</v>
      </c>
      <c r="S32" s="10">
        <f t="shared" si="3"/>
        <v>1.683333333333334</v>
      </c>
      <c r="T32" s="36"/>
    </row>
    <row r="33" spans="3:24" ht="16.149999999999999" customHeight="1" x14ac:dyDescent="0.4">
      <c r="C33" s="11">
        <f t="shared" si="4"/>
        <v>44769</v>
      </c>
      <c r="D33" s="6">
        <v>1022</v>
      </c>
      <c r="E33" s="7">
        <v>2203</v>
      </c>
      <c r="F33" s="22" t="str">
        <f t="shared" si="14"/>
        <v>10</v>
      </c>
      <c r="G33" s="22" t="str">
        <f t="shared" si="15"/>
        <v>22</v>
      </c>
      <c r="H33" s="22" t="str">
        <f t="shared" si="16"/>
        <v>22</v>
      </c>
      <c r="I33" s="22" t="str">
        <f t="shared" si="17"/>
        <v>03</v>
      </c>
      <c r="J33" s="7">
        <f t="shared" si="0"/>
        <v>100</v>
      </c>
      <c r="K33" s="22" t="str">
        <f t="shared" si="9"/>
        <v>1</v>
      </c>
      <c r="L33" s="22" t="str">
        <f t="shared" si="10"/>
        <v>00</v>
      </c>
      <c r="M33" s="8"/>
      <c r="N33" s="22" t="str">
        <f t="shared" si="11"/>
        <v>0</v>
      </c>
      <c r="O33" s="22">
        <f t="shared" si="12"/>
        <v>0</v>
      </c>
      <c r="P33" s="9">
        <f t="shared" si="1"/>
        <v>0.44513888888888892</v>
      </c>
      <c r="Q33" s="16">
        <f t="shared" si="13"/>
        <v>0.33333333333333331</v>
      </c>
      <c r="R33" s="13">
        <f t="shared" si="2"/>
        <v>0.1118055555555556</v>
      </c>
      <c r="S33" s="10">
        <f t="shared" si="3"/>
        <v>2.6833333333333345</v>
      </c>
      <c r="T33" s="36"/>
    </row>
    <row r="34" spans="3:24" ht="16.149999999999999" customHeight="1" x14ac:dyDescent="0.4">
      <c r="C34" s="11">
        <f t="shared" si="4"/>
        <v>44770</v>
      </c>
      <c r="D34" s="6">
        <v>756</v>
      </c>
      <c r="E34" s="7">
        <v>1900</v>
      </c>
      <c r="F34" s="22" t="str">
        <f t="shared" si="14"/>
        <v>7</v>
      </c>
      <c r="G34" s="22" t="str">
        <f t="shared" si="15"/>
        <v>56</v>
      </c>
      <c r="H34" s="22" t="str">
        <f t="shared" si="16"/>
        <v>19</v>
      </c>
      <c r="I34" s="22" t="str">
        <f t="shared" si="17"/>
        <v>00</v>
      </c>
      <c r="J34" s="7">
        <f>+IF(D34="","",100)</f>
        <v>100</v>
      </c>
      <c r="K34" s="22" t="str">
        <f t="shared" si="9"/>
        <v>1</v>
      </c>
      <c r="L34" s="22" t="str">
        <f t="shared" si="10"/>
        <v>00</v>
      </c>
      <c r="M34" s="8"/>
      <c r="N34" s="22" t="str">
        <f t="shared" si="11"/>
        <v>0</v>
      </c>
      <c r="O34" s="22">
        <f t="shared" si="12"/>
        <v>0</v>
      </c>
      <c r="P34" s="9">
        <f t="shared" si="1"/>
        <v>0.4194444444444444</v>
      </c>
      <c r="Q34" s="16">
        <f t="shared" si="13"/>
        <v>0.33333333333333331</v>
      </c>
      <c r="R34" s="13">
        <f t="shared" si="2"/>
        <v>8.6111111111111083E-2</v>
      </c>
      <c r="S34" s="10">
        <f t="shared" si="3"/>
        <v>2.066666666666666</v>
      </c>
      <c r="T34" s="36"/>
    </row>
    <row r="35" spans="3:24" ht="16.149999999999999" customHeight="1" x14ac:dyDescent="0.4">
      <c r="C35" s="11">
        <f t="shared" si="4"/>
        <v>44771</v>
      </c>
      <c r="D35" s="6"/>
      <c r="E35" s="7"/>
      <c r="F35" s="22" t="str">
        <f t="shared" si="14"/>
        <v/>
      </c>
      <c r="G35" s="22" t="str">
        <f t="shared" si="15"/>
        <v/>
      </c>
      <c r="H35" s="22" t="str">
        <f t="shared" si="16"/>
        <v/>
      </c>
      <c r="I35" s="22" t="str">
        <f t="shared" si="17"/>
        <v/>
      </c>
      <c r="J35" s="7" t="str">
        <f t="shared" si="0"/>
        <v/>
      </c>
      <c r="K35" s="22" t="str">
        <f t="shared" si="9"/>
        <v>0</v>
      </c>
      <c r="L35" s="22">
        <f t="shared" si="10"/>
        <v>0</v>
      </c>
      <c r="M35" s="8"/>
      <c r="N35" s="22" t="str">
        <f t="shared" si="11"/>
        <v>0</v>
      </c>
      <c r="O35" s="22">
        <f t="shared" si="12"/>
        <v>0</v>
      </c>
      <c r="P35" s="9" t="str">
        <f t="shared" si="1"/>
        <v/>
      </c>
      <c r="Q35" s="16" t="str">
        <f t="shared" si="13"/>
        <v/>
      </c>
      <c r="R35" s="13" t="str">
        <f t="shared" si="2"/>
        <v/>
      </c>
      <c r="S35" s="10" t="str">
        <f t="shared" si="3"/>
        <v/>
      </c>
      <c r="T35" s="36"/>
    </row>
    <row r="36" spans="3:24" ht="16.149999999999999" customHeight="1" x14ac:dyDescent="0.4">
      <c r="C36" s="11">
        <f t="shared" si="4"/>
        <v>44772</v>
      </c>
      <c r="D36" s="6"/>
      <c r="E36" s="7"/>
      <c r="F36" s="22" t="str">
        <f t="shared" si="14"/>
        <v/>
      </c>
      <c r="G36" s="22" t="str">
        <f t="shared" si="15"/>
        <v/>
      </c>
      <c r="H36" s="22" t="str">
        <f t="shared" si="16"/>
        <v/>
      </c>
      <c r="I36" s="22" t="str">
        <f t="shared" si="17"/>
        <v/>
      </c>
      <c r="J36" s="7" t="str">
        <f t="shared" si="0"/>
        <v/>
      </c>
      <c r="K36" s="22" t="str">
        <f t="shared" si="9"/>
        <v>0</v>
      </c>
      <c r="L36" s="22">
        <f t="shared" si="10"/>
        <v>0</v>
      </c>
      <c r="M36" s="8"/>
      <c r="N36" s="22" t="str">
        <f t="shared" si="11"/>
        <v>0</v>
      </c>
      <c r="O36" s="22">
        <f t="shared" si="12"/>
        <v>0</v>
      </c>
      <c r="P36" s="9" t="str">
        <f t="shared" si="1"/>
        <v/>
      </c>
      <c r="Q36" s="16" t="str">
        <f t="shared" si="13"/>
        <v/>
      </c>
      <c r="R36" s="13" t="str">
        <f t="shared" si="2"/>
        <v/>
      </c>
      <c r="S36" s="10" t="str">
        <f t="shared" si="3"/>
        <v/>
      </c>
      <c r="T36" s="36"/>
    </row>
    <row r="37" spans="3:24" ht="16.149999999999999" customHeight="1" x14ac:dyDescent="0.4">
      <c r="C37" s="11">
        <f t="shared" si="4"/>
        <v>44773</v>
      </c>
      <c r="D37" s="6"/>
      <c r="E37" s="7"/>
      <c r="F37" s="22" t="str">
        <f t="shared" si="14"/>
        <v/>
      </c>
      <c r="G37" s="22" t="str">
        <f t="shared" si="15"/>
        <v/>
      </c>
      <c r="H37" s="22" t="str">
        <f t="shared" si="16"/>
        <v/>
      </c>
      <c r="I37" s="22" t="str">
        <f t="shared" si="17"/>
        <v/>
      </c>
      <c r="J37" s="7" t="str">
        <f t="shared" si="0"/>
        <v/>
      </c>
      <c r="K37" s="22" t="str">
        <f t="shared" si="9"/>
        <v>0</v>
      </c>
      <c r="L37" s="22">
        <f t="shared" si="10"/>
        <v>0</v>
      </c>
      <c r="M37" s="8"/>
      <c r="N37" s="22" t="str">
        <f t="shared" si="11"/>
        <v>0</v>
      </c>
      <c r="O37" s="22">
        <f t="shared" si="12"/>
        <v>0</v>
      </c>
      <c r="P37" s="9" t="str">
        <f t="shared" si="1"/>
        <v/>
      </c>
      <c r="Q37" s="16" t="str">
        <f t="shared" si="13"/>
        <v/>
      </c>
      <c r="R37" s="13" t="str">
        <f t="shared" si="2"/>
        <v/>
      </c>
      <c r="S37" s="10" t="str">
        <f t="shared" si="3"/>
        <v/>
      </c>
      <c r="T37" s="36"/>
    </row>
    <row r="39" spans="3:24" ht="16.149999999999999" customHeight="1" x14ac:dyDescent="0.4">
      <c r="R39" s="23" t="s">
        <v>17</v>
      </c>
      <c r="S39" s="24"/>
      <c r="T39" s="27">
        <f>COUNT(D7:D37)</f>
        <v>20</v>
      </c>
    </row>
    <row r="40" spans="3:24" ht="16.149999999999999" customHeight="1" x14ac:dyDescent="0.4">
      <c r="R40" s="23" t="s">
        <v>19</v>
      </c>
      <c r="S40" s="24"/>
      <c r="T40" s="25">
        <f>SUM(P7:P37)</f>
        <v>6.9659722222222209</v>
      </c>
    </row>
    <row r="41" spans="3:24" ht="16.149999999999999" customHeight="1" x14ac:dyDescent="0.4">
      <c r="R41" s="23" t="s">
        <v>18</v>
      </c>
      <c r="S41" s="24"/>
      <c r="T41" s="25">
        <f>SUM(Q7:Q37)</f>
        <v>6.2451388888888877</v>
      </c>
    </row>
    <row r="42" spans="3:24" ht="16.149999999999999" customHeight="1" x14ac:dyDescent="0.4">
      <c r="J42" s="18"/>
      <c r="K42" s="18"/>
      <c r="L42" s="18"/>
      <c r="M42" s="18"/>
      <c r="N42" s="18"/>
      <c r="O42" s="18"/>
      <c r="P42" s="18"/>
      <c r="R42" s="28" t="s">
        <v>20</v>
      </c>
      <c r="S42" s="29"/>
      <c r="T42" s="25">
        <f>SUM(R7:R37)</f>
        <v>0.72083333333333366</v>
      </c>
    </row>
    <row r="43" spans="3:24" ht="16.149999999999999" customHeight="1" x14ac:dyDescent="0.4">
      <c r="R43" s="30"/>
      <c r="S43" s="31"/>
      <c r="T43" s="26">
        <f>SUM(S7:S37)</f>
        <v>17.300000000000008</v>
      </c>
      <c r="U43" s="19"/>
    </row>
    <row r="44" spans="3:24" ht="16.149999999999999" customHeight="1" x14ac:dyDescent="0.4">
      <c r="U44" s="19"/>
      <c r="W44" s="32"/>
      <c r="X44" s="32"/>
    </row>
    <row r="45" spans="3:24" ht="16.149999999999999" customHeight="1" x14ac:dyDescent="0.4">
      <c r="U45" s="20"/>
      <c r="W45" s="32"/>
      <c r="X45" s="32"/>
    </row>
    <row r="46" spans="3:24" ht="16.149999999999999" customHeight="1" x14ac:dyDescent="0.4">
      <c r="W46" s="32"/>
      <c r="X46" s="32"/>
    </row>
    <row r="47" spans="3:24" ht="16.149999999999999" customHeight="1" x14ac:dyDescent="0.4">
      <c r="W47" s="32"/>
      <c r="X47" s="32"/>
    </row>
    <row r="48" spans="3:24" ht="16.149999999999999" customHeight="1" x14ac:dyDescent="0.4">
      <c r="W48" s="32"/>
      <c r="X48" s="32"/>
    </row>
    <row r="49" spans="23:24" ht="16.149999999999999" customHeight="1" x14ac:dyDescent="0.4">
      <c r="W49" s="32"/>
      <c r="X49" s="32"/>
    </row>
    <row r="50" spans="23:24" ht="16.149999999999999" customHeight="1" x14ac:dyDescent="0.4">
      <c r="W50" s="32"/>
      <c r="X50" s="32"/>
    </row>
  </sheetData>
  <sheetProtection algorithmName="SHA-512" hashValue="bGHf/gXOZt9qpDDBO52Z3fczaDY7hXIB6cuNhuRCL8Ar8yKpYNOFoXngPf0H+LzvlKzMRXObkg6U4b6e/lVxsQ==" saltValue="VEZG1+F84YO7hKQanDdb6w==" spinCount="100000" sheet="1" objects="1" scenarios="1"/>
  <protectedRanges>
    <protectedRange algorithmName="SHA-512" hashValue="Scy6E1JlTN8vO5Bi7zEa/bBFfsBLWhcYRTD3HY0jB83Ty4umboXRfbfHpEWruIMYpsqIATqkDtrysFk5DWU7Vg==" saltValue="bZmVt6axpI5DPGgOMs64Sw==" spinCount="100000" sqref="T7:T37" name="範囲2"/>
    <protectedRange algorithmName="SHA-512" hashValue="Y5BItx1Kf2o8f7V9xeU4czrp3VoB0KXla7SicRjpF4MiLhwmSjt0imjvog5WsLROYbSsJGDrIccYZw5y0ii2zg==" saltValue="42/lFvYXRJ5zWR2usMLbvQ==" spinCount="100000" sqref="C7:M7 D8:J37 M8:M37 T2" name="範囲1"/>
  </protectedRanges>
  <phoneticPr fontId="2"/>
  <dataValidations count="2">
    <dataValidation type="whole" imeMode="disabled" allowBlank="1" showInputMessage="1" showErrorMessage="1" sqref="M7:M37 T2" xr:uid="{EF4BCB1C-2F20-46CB-B58A-96C353B141FC}">
      <formula1>0</formula1>
      <formula2>2400</formula2>
    </dataValidation>
    <dataValidation imeMode="disabled" allowBlank="1" showInputMessage="1" showErrorMessage="1" sqref="C7" xr:uid="{7EA80E4C-B3B1-4FF1-AD18-4C39B7D058A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Sim</dc:creator>
  <cp:lastModifiedBy>Z Sim</cp:lastModifiedBy>
  <dcterms:created xsi:type="dcterms:W3CDTF">2022-06-11T04:27:29Z</dcterms:created>
  <dcterms:modified xsi:type="dcterms:W3CDTF">2022-08-20T14:26:06Z</dcterms:modified>
</cp:coreProperties>
</file>